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<sst xmlns="http://schemas.openxmlformats.org/spreadsheetml/2006/main" count="31" uniqueCount="28">
  <si>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 Nr.p.k.</t>
  </si>
  <si>
    <t> Izmaksu pozīcijas nosaukums</t>
  </si>
  <si>
    <t>Daudzums</t>
  </si>
  <si>
    <t>Kopējā summa</t>
  </si>
  <si>
    <t>Izmaksas</t>
  </si>
  <si>
    <t>EUR</t>
  </si>
  <si>
    <t>%</t>
  </si>
  <si>
    <t>attiecināmās
(ieguldījumu attiecināmās izmaksas)</t>
  </si>
  <si>
    <t>neattiecināmās</t>
  </si>
  <si>
    <t>(t.sk. PVN, ja to var atgūt)</t>
  </si>
  <si>
    <t>1.</t>
  </si>
  <si>
    <t>Būvdarbu izmaksas kopā:</t>
  </si>
  <si>
    <t>1.1.</t>
  </si>
  <si>
    <t>kompl.</t>
  </si>
  <si>
    <t>1.posms. Druvu iela (Ū, K)</t>
  </si>
  <si>
    <t>2.posms. Dārza ielas rajons (K)</t>
  </si>
  <si>
    <t>3.posms. Vidus, Griezes iela (Ū, K)</t>
  </si>
  <si>
    <t>4.posms.  Palu iela (Ū, K)</t>
  </si>
  <si>
    <t>5.posms. Parka ielas rajons (Ū, K)</t>
  </si>
  <si>
    <t>6.posms. Garozas iela (K)</t>
  </si>
  <si>
    <t>Pakalpojumu izmaksas kopā:</t>
  </si>
  <si>
    <t>2.1.</t>
  </si>
  <si>
    <t>Autoruzraudzība</t>
  </si>
  <si>
    <t>Būvuzraudzība</t>
  </si>
  <si>
    <r>
      <t xml:space="preserve">KOPĀ
</t>
    </r>
    <r>
      <rPr>
        <sz val="10"/>
        <rFont val="Calibri"/>
        <family val="2"/>
      </rPr>
      <t>tai skaitā finanšu rezerve no projekta attiecināmo izmaksu summas līdz 5%</t>
    </r>
  </si>
  <si>
    <t>7.2. Projekta budžeta kopsavilkums, tai skaitā indikatīvais projekta izmaksu plāns. 
Jelgavas pilsēta, IV kārta</t>
  </si>
  <si>
    <t>Kanalizācijas un ūdensapgādes tīklu paplašināšana Jelgavas pilsētā (1.-6.posmi)</t>
  </si>
  <si>
    <t>PROJEKTS "ŪDENSSAIMNIECĪBAS PAKALPOJUMU ATTĪSTĪBA JELGAVĀ, IV kārta"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</si>
</sst>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170" fontId="21" fillId="0" borderId="10" xfId="59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70" fontId="3" fillId="0" borderId="12" xfId="59" applyNumberFormat="1" applyFont="1" applyBorder="1" applyAlignment="1">
      <alignment horizontal="center" vertical="center" wrapText="1"/>
    </xf>
    <xf numFmtId="170" fontId="3" fillId="0" borderId="0" xfId="59" applyNumberFormat="1" applyFont="1" applyAlignment="1">
      <alignment/>
    </xf>
    <xf numFmtId="0" fontId="3" fillId="0" borderId="10" xfId="0" applyFont="1" applyBorder="1" applyAlignment="1">
      <alignment horizontal="right" wrapText="1"/>
    </xf>
    <xf numFmtId="0" fontId="22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170" fontId="3" fillId="0" borderId="12" xfId="59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170" fontId="21" fillId="0" borderId="12" xfId="59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3" fillId="0" borderId="12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5" fillId="0" borderId="0" xfId="0" applyFont="1" applyAlignment="1">
      <alignment/>
    </xf>
    <xf numFmtId="3" fontId="24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0" fontId="24" fillId="0" borderId="13" xfId="55" applyFont="1" applyFill="1" applyBorder="1" applyAlignment="1">
      <alignment horizontal="left" vertical="center" wrapText="1"/>
      <protection/>
    </xf>
    <xf numFmtId="0" fontId="24" fillId="0" borderId="13" xfId="55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ustrumlatvija II_invest_14-11-2006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G29" sqref="G29"/>
    </sheetView>
  </sheetViews>
  <sheetFormatPr defaultColWidth="9.140625" defaultRowHeight="15" outlineLevelRow="1"/>
  <cols>
    <col min="1" max="1" width="6.7109375" style="1" customWidth="1"/>
    <col min="2" max="2" width="33.8515625" style="1" customWidth="1"/>
    <col min="3" max="3" width="10.28125" style="1" customWidth="1"/>
    <col min="4" max="4" width="13.28125" style="1" customWidth="1"/>
    <col min="5" max="5" width="9.421875" style="1" customWidth="1"/>
    <col min="6" max="6" width="13.421875" style="1" customWidth="1"/>
    <col min="7" max="7" width="13.00390625" style="1" customWidth="1"/>
    <col min="8" max="8" width="16.00390625" style="1" customWidth="1"/>
    <col min="9" max="16384" width="9.140625" style="1" customWidth="1"/>
  </cols>
  <sheetData>
    <row r="1" spans="1:256" s="27" customFormat="1" ht="15.75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7" s="27" customFormat="1" ht="15.75">
      <c r="A2" s="30" t="s">
        <v>25</v>
      </c>
      <c r="B2" s="31"/>
      <c r="C2" s="31"/>
      <c r="D2" s="31"/>
      <c r="E2" s="31"/>
      <c r="F2" s="31"/>
      <c r="G2" s="31"/>
    </row>
    <row r="3" spans="1:7" ht="12.75">
      <c r="A3" s="32" t="s">
        <v>0</v>
      </c>
      <c r="B3" s="32" t="s">
        <v>1</v>
      </c>
      <c r="C3" s="32" t="s">
        <v>2</v>
      </c>
      <c r="D3" s="32" t="s">
        <v>3</v>
      </c>
      <c r="E3" s="32"/>
      <c r="F3" s="32" t="s">
        <v>4</v>
      </c>
      <c r="G3" s="32"/>
    </row>
    <row r="4" spans="1:7" ht="25.5">
      <c r="A4" s="32"/>
      <c r="B4" s="32"/>
      <c r="C4" s="32"/>
      <c r="D4" s="32" t="s">
        <v>5</v>
      </c>
      <c r="E4" s="32" t="s">
        <v>6</v>
      </c>
      <c r="F4" s="32" t="s">
        <v>7</v>
      </c>
      <c r="G4" s="2" t="s">
        <v>8</v>
      </c>
    </row>
    <row r="5" spans="1:7" ht="25.5">
      <c r="A5" s="32"/>
      <c r="B5" s="32"/>
      <c r="C5" s="32"/>
      <c r="D5" s="32"/>
      <c r="E5" s="32"/>
      <c r="F5" s="32"/>
      <c r="G5" s="3" t="s">
        <v>9</v>
      </c>
    </row>
    <row r="6" spans="1:7" ht="12.75">
      <c r="A6" s="4" t="s">
        <v>10</v>
      </c>
      <c r="B6" s="4" t="s">
        <v>11</v>
      </c>
      <c r="C6" s="2"/>
      <c r="D6" s="5">
        <f>F6+G6</f>
        <v>2264130.5</v>
      </c>
      <c r="E6" s="6">
        <f>D6/D17</f>
        <v>0.9708765403522176</v>
      </c>
      <c r="F6" s="5">
        <f>F7</f>
        <v>1871182.23</v>
      </c>
      <c r="G6" s="5">
        <f>G7</f>
        <v>392948.26999999996</v>
      </c>
    </row>
    <row r="7" spans="1:8" ht="25.5">
      <c r="A7" s="7" t="s">
        <v>12</v>
      </c>
      <c r="B7" s="8" t="s">
        <v>26</v>
      </c>
      <c r="C7" s="9" t="s">
        <v>13</v>
      </c>
      <c r="D7" s="10">
        <f>SUM(D8:D13)</f>
        <v>2264130.4999999995</v>
      </c>
      <c r="E7" s="11">
        <f>D7/D17</f>
        <v>0.9708765403522174</v>
      </c>
      <c r="F7" s="10">
        <f>SUM(F8:F13)</f>
        <v>1871182.23</v>
      </c>
      <c r="G7" s="10">
        <f>SUM(G8:G13)</f>
        <v>392948.26999999996</v>
      </c>
      <c r="H7" s="12"/>
    </row>
    <row r="8" spans="1:8" ht="12.75" outlineLevel="1">
      <c r="A8" s="13"/>
      <c r="B8" s="14" t="s">
        <v>14</v>
      </c>
      <c r="C8" s="15"/>
      <c r="D8" s="16">
        <f aca="true" t="shared" si="0" ref="D8:D13">F8+G8</f>
        <v>263499.99</v>
      </c>
      <c r="E8" s="17"/>
      <c r="F8" s="18">
        <v>217768.59</v>
      </c>
      <c r="G8" s="16">
        <f>ROUND(F8*0.21,2)</f>
        <v>45731.4</v>
      </c>
      <c r="H8" s="12"/>
    </row>
    <row r="9" spans="1:8" ht="12.75" outlineLevel="1">
      <c r="A9" s="13"/>
      <c r="B9" s="14" t="s">
        <v>15</v>
      </c>
      <c r="C9" s="15"/>
      <c r="D9" s="16">
        <f t="shared" si="0"/>
        <v>319328.87</v>
      </c>
      <c r="E9" s="17"/>
      <c r="F9" s="18">
        <v>263908.16</v>
      </c>
      <c r="G9" s="16">
        <f>ROUND(F9*0.21,2)</f>
        <v>55420.71</v>
      </c>
      <c r="H9" s="12"/>
    </row>
    <row r="10" spans="1:8" ht="12.75" outlineLevel="1">
      <c r="A10" s="13"/>
      <c r="B10" s="14" t="s">
        <v>16</v>
      </c>
      <c r="C10" s="15"/>
      <c r="D10" s="16">
        <f t="shared" si="0"/>
        <v>287049.81</v>
      </c>
      <c r="E10" s="17"/>
      <c r="F10" s="18">
        <v>237231.25</v>
      </c>
      <c r="G10" s="16">
        <f>ROUND(F10*0.21,2)</f>
        <v>49818.56</v>
      </c>
      <c r="H10" s="12"/>
    </row>
    <row r="11" spans="1:8" ht="12.75" outlineLevel="1">
      <c r="A11" s="13"/>
      <c r="B11" s="14" t="s">
        <v>17</v>
      </c>
      <c r="C11" s="15"/>
      <c r="D11" s="16">
        <f t="shared" si="0"/>
        <v>500925.24</v>
      </c>
      <c r="E11" s="17"/>
      <c r="F11" s="18">
        <v>413987.8</v>
      </c>
      <c r="G11" s="16">
        <f>ROUND(F11*0.21,2)</f>
        <v>86937.44</v>
      </c>
      <c r="H11" s="12"/>
    </row>
    <row r="12" spans="1:8" ht="12.75" outlineLevel="1">
      <c r="A12" s="13"/>
      <c r="B12" s="14" t="s">
        <v>18</v>
      </c>
      <c r="C12" s="15"/>
      <c r="D12" s="16">
        <f t="shared" si="0"/>
        <v>730851.44</v>
      </c>
      <c r="E12" s="17"/>
      <c r="F12" s="18">
        <v>604009.45</v>
      </c>
      <c r="G12" s="19">
        <f>ROUND(F12*0.21,2)+0.01</f>
        <v>126841.98999999999</v>
      </c>
      <c r="H12" s="12"/>
    </row>
    <row r="13" spans="1:8" ht="12.75" outlineLevel="1">
      <c r="A13" s="13"/>
      <c r="B13" s="14" t="s">
        <v>19</v>
      </c>
      <c r="C13" s="15"/>
      <c r="D13" s="16">
        <f t="shared" si="0"/>
        <v>162475.15000000002</v>
      </c>
      <c r="E13" s="17"/>
      <c r="F13" s="18">
        <v>134276.98</v>
      </c>
      <c r="G13" s="16">
        <f>ROUND(F13*0.21,2)</f>
        <v>28198.17</v>
      </c>
      <c r="H13" s="12"/>
    </row>
    <row r="14" spans="1:8" ht="12.75">
      <c r="A14" s="8">
        <v>2</v>
      </c>
      <c r="B14" s="8" t="s">
        <v>20</v>
      </c>
      <c r="C14" s="9"/>
      <c r="D14" s="20">
        <f>D15+D16</f>
        <v>67917.3</v>
      </c>
      <c r="E14" s="21">
        <f>D14/D17</f>
        <v>0.029123459647782523</v>
      </c>
      <c r="F14" s="20">
        <f>SUM(F15:F16)</f>
        <v>56130</v>
      </c>
      <c r="G14" s="20">
        <f>SUM(G15:G16)</f>
        <v>11787.3</v>
      </c>
      <c r="H14" s="12"/>
    </row>
    <row r="15" spans="1:8" ht="12.75" hidden="1">
      <c r="A15" s="7" t="s">
        <v>21</v>
      </c>
      <c r="B15" s="22" t="s">
        <v>22</v>
      </c>
      <c r="C15" s="9" t="s">
        <v>13</v>
      </c>
      <c r="D15" s="10">
        <f>F15+G15</f>
        <v>0</v>
      </c>
      <c r="E15" s="11">
        <f>D15/D17</f>
        <v>0</v>
      </c>
      <c r="F15" s="10">
        <v>0</v>
      </c>
      <c r="G15" s="10">
        <f>F15*0.21</f>
        <v>0</v>
      </c>
      <c r="H15" s="12"/>
    </row>
    <row r="16" spans="1:8" ht="25.5" customHeight="1">
      <c r="A16" s="7" t="s">
        <v>21</v>
      </c>
      <c r="B16" s="22" t="s">
        <v>23</v>
      </c>
      <c r="C16" s="9" t="s">
        <v>13</v>
      </c>
      <c r="D16" s="10">
        <f>F16+G16</f>
        <v>67917.3</v>
      </c>
      <c r="E16" s="11">
        <f>D16/D17</f>
        <v>0.029123459647782523</v>
      </c>
      <c r="F16" s="10">
        <v>56130</v>
      </c>
      <c r="G16" s="10">
        <f>ROUND(F16*0.21,2)</f>
        <v>11787.3</v>
      </c>
      <c r="H16" s="12"/>
    </row>
    <row r="17" spans="1:7" ht="38.25">
      <c r="A17" s="23"/>
      <c r="B17" s="24" t="s">
        <v>24</v>
      </c>
      <c r="C17" s="9"/>
      <c r="D17" s="20">
        <f>D14+D6</f>
        <v>2332047.8</v>
      </c>
      <c r="E17" s="21">
        <f>E14+E6</f>
        <v>1.0000000000000002</v>
      </c>
      <c r="F17" s="20">
        <f>F14+F6</f>
        <v>1927312.23</v>
      </c>
      <c r="G17" s="20">
        <f>G14+G6</f>
        <v>404735.56999999995</v>
      </c>
    </row>
    <row r="18" spans="2:7" s="25" customFormat="1" ht="12.75">
      <c r="B18" s="1"/>
      <c r="D18" s="26"/>
      <c r="F18" s="26"/>
      <c r="G18" s="26"/>
    </row>
  </sheetData>
  <sheetProtection/>
  <mergeCells count="9">
    <mergeCell ref="A2:G2"/>
    <mergeCell ref="A3:A5"/>
    <mergeCell ref="B3:B5"/>
    <mergeCell ref="C3:C5"/>
    <mergeCell ref="D3:E3"/>
    <mergeCell ref="F3:G3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Konsorts</dc:creator>
  <cp:keywords/>
  <dc:description/>
  <cp:lastModifiedBy>ievas</cp:lastModifiedBy>
  <cp:lastPrinted>2015-02-11T07:50:16Z</cp:lastPrinted>
  <dcterms:created xsi:type="dcterms:W3CDTF">2015-02-10T09:52:27Z</dcterms:created>
  <dcterms:modified xsi:type="dcterms:W3CDTF">2015-02-11T08:20:08Z</dcterms:modified>
  <cp:category/>
  <cp:version/>
  <cp:contentType/>
  <cp:contentStatus/>
</cp:coreProperties>
</file>