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<sst xmlns="http://schemas.openxmlformats.org/spreadsheetml/2006/main" count="119" uniqueCount="37">
  <si>
    <t>ŪDENSSAIMNIECĪBAS PAKALPOJUMU ATTĪSTĪBA JELGAVĀ, IV kārta</t>
  </si>
  <si>
    <t>Finansēšanas plāns</t>
  </si>
  <si>
    <t>EUR</t>
  </si>
  <si>
    <t>Gads</t>
  </si>
  <si>
    <t>Kopējās izmaksas</t>
  </si>
  <si>
    <t>Neattiecināmās izmaksas</t>
  </si>
  <si>
    <t>Kopējās attiecināmās izmaksas (ieguldījumu attiecināmās izmaksas)</t>
  </si>
  <si>
    <t>Kopējās attiecināmās izmaksas</t>
  </si>
  <si>
    <t>Publiskās attiecināmās izmaksas</t>
  </si>
  <si>
    <t>Privātās attiecināmās izmaksas</t>
  </si>
  <si>
    <t>KF finansējums</t>
  </si>
  <si>
    <t>Pārējais finansējums</t>
  </si>
  <si>
    <t>Attiecināmais valsts budžeta finansējums</t>
  </si>
  <si>
    <t>Valsts budžeta dotācija pašvaldībām</t>
  </si>
  <si>
    <t>Attiecināmais pašvaldības budžeta finansējums</t>
  </si>
  <si>
    <t>Cits publiskais finansējums</t>
  </si>
  <si>
    <t>1=2+3</t>
  </si>
  <si>
    <t>3=4+5</t>
  </si>
  <si>
    <t>4=6+8+10+12+14</t>
  </si>
  <si>
    <t>%
7=6/3</t>
  </si>
  <si>
    <t>%
9=8/3</t>
  </si>
  <si>
    <t>%
11=10/3</t>
  </si>
  <si>
    <t>%
13=12/3</t>
  </si>
  <si>
    <t>%
15=14/3</t>
  </si>
  <si>
    <t>Kopā</t>
  </si>
  <si>
    <t>n/a</t>
  </si>
  <si>
    <t>Kopējās attiecināmās izmaksas
(lēmuma summa)</t>
  </si>
  <si>
    <t>Uzņēmuma ieguldījums projektā, t.sk.:</t>
  </si>
  <si>
    <t>jeb</t>
  </si>
  <si>
    <t>no ieguldījumu izmaksu kopsummas atbalstāmajās darbībās</t>
  </si>
  <si>
    <t xml:space="preserve">attiecināmās izmaksas </t>
  </si>
  <si>
    <t>no lēmuma summas</t>
  </si>
  <si>
    <t>neatt.izm. (pret lēmuma summu)</t>
  </si>
  <si>
    <t>neattiecināmās izmaksas, neiesk. PVN</t>
  </si>
  <si>
    <t>PVN</t>
  </si>
  <si>
    <t>PROJEKTS "ŪDENSSAIMNIECĪBAS PAKALPOJUMU ATTĪSTĪBA JELGAVĀ, IV kārta"</t>
  </si>
  <si>
    <t>7.1. Finansēšanas plāns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</si>
</sst>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%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0" xfId="55" applyFont="1" applyFill="1">
      <alignment/>
      <protection/>
    </xf>
    <xf numFmtId="0" fontId="20" fillId="0" borderId="0" xfId="55" applyFont="1">
      <alignment/>
      <protection/>
    </xf>
    <xf numFmtId="0" fontId="21" fillId="33" borderId="0" xfId="55" applyFont="1" applyFill="1">
      <alignment/>
      <protection/>
    </xf>
    <xf numFmtId="0" fontId="22" fillId="33" borderId="0" xfId="55" applyFont="1" applyFill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wrapText="1"/>
      <protection/>
    </xf>
    <xf numFmtId="0" fontId="23" fillId="34" borderId="10" xfId="55" applyFont="1" applyFill="1" applyBorder="1" applyAlignment="1">
      <alignment horizontal="center" vertical="center"/>
      <protection/>
    </xf>
    <xf numFmtId="0" fontId="23" fillId="34" borderId="11" xfId="55" applyFont="1" applyFill="1" applyBorder="1" applyAlignment="1">
      <alignment horizontal="center" vertical="center"/>
      <protection/>
    </xf>
    <xf numFmtId="0" fontId="23" fillId="34" borderId="11" xfId="55" applyFont="1" applyFill="1" applyBorder="1" applyAlignment="1">
      <alignment horizontal="center" vertical="center" wrapText="1"/>
      <protection/>
    </xf>
    <xf numFmtId="0" fontId="23" fillId="34" borderId="12" xfId="55" applyFont="1" applyFill="1" applyBorder="1" applyAlignment="1">
      <alignment horizontal="center" vertical="center" wrapText="1"/>
      <protection/>
    </xf>
    <xf numFmtId="0" fontId="22" fillId="33" borderId="10" xfId="55" applyFont="1" applyFill="1" applyBorder="1" applyAlignment="1">
      <alignment horizontal="center"/>
      <protection/>
    </xf>
    <xf numFmtId="4" fontId="24" fillId="33" borderId="11" xfId="39" applyNumberFormat="1" applyFont="1" applyFill="1" applyBorder="1" applyAlignment="1">
      <alignment/>
    </xf>
    <xf numFmtId="4" fontId="22" fillId="33" borderId="11" xfId="55" applyNumberFormat="1" applyFont="1" applyFill="1" applyBorder="1">
      <alignment/>
      <protection/>
    </xf>
    <xf numFmtId="170" fontId="22" fillId="33" borderId="11" xfId="59" applyNumberFormat="1" applyFont="1" applyFill="1" applyBorder="1" applyAlignment="1">
      <alignment/>
    </xf>
    <xf numFmtId="9" fontId="22" fillId="33" borderId="11" xfId="59" applyFont="1" applyFill="1" applyBorder="1" applyAlignment="1">
      <alignment/>
    </xf>
    <xf numFmtId="170" fontId="22" fillId="33" borderId="11" xfId="59" applyNumberFormat="1" applyFont="1" applyFill="1" applyBorder="1" applyAlignment="1">
      <alignment horizontal="right"/>
    </xf>
    <xf numFmtId="170" fontId="22" fillId="33" borderId="12" xfId="59" applyNumberFormat="1" applyFont="1" applyFill="1" applyBorder="1" applyAlignment="1">
      <alignment/>
    </xf>
    <xf numFmtId="0" fontId="25" fillId="33" borderId="13" xfId="55" applyFont="1" applyFill="1" applyBorder="1">
      <alignment/>
      <protection/>
    </xf>
    <xf numFmtId="4" fontId="25" fillId="33" borderId="14" xfId="55" applyNumberFormat="1" applyFont="1" applyFill="1" applyBorder="1">
      <alignment/>
      <protection/>
    </xf>
    <xf numFmtId="170" fontId="25" fillId="33" borderId="14" xfId="59" applyNumberFormat="1" applyFont="1" applyFill="1" applyBorder="1" applyAlignment="1">
      <alignment/>
    </xf>
    <xf numFmtId="4" fontId="25" fillId="33" borderId="14" xfId="55" applyNumberFormat="1" applyFont="1" applyFill="1" applyBorder="1" applyAlignment="1">
      <alignment horizontal="center"/>
      <protection/>
    </xf>
    <xf numFmtId="0" fontId="25" fillId="33" borderId="14" xfId="55" applyFont="1" applyFill="1" applyBorder="1" applyAlignment="1">
      <alignment horizontal="center"/>
      <protection/>
    </xf>
    <xf numFmtId="170" fontId="25" fillId="33" borderId="15" xfId="59" applyNumberFormat="1" applyFont="1" applyFill="1" applyBorder="1" applyAlignment="1">
      <alignment horizontal="center"/>
    </xf>
    <xf numFmtId="0" fontId="46" fillId="33" borderId="0" xfId="55" applyFont="1" applyFill="1">
      <alignment/>
      <protection/>
    </xf>
    <xf numFmtId="4" fontId="46" fillId="33" borderId="0" xfId="55" applyNumberFormat="1" applyFont="1" applyFill="1">
      <alignment/>
      <protection/>
    </xf>
    <xf numFmtId="0" fontId="25" fillId="33" borderId="0" xfId="55" applyFont="1" applyFill="1">
      <alignment/>
      <protection/>
    </xf>
    <xf numFmtId="4" fontId="25" fillId="33" borderId="16" xfId="55" applyNumberFormat="1" applyFont="1" applyFill="1" applyBorder="1">
      <alignment/>
      <protection/>
    </xf>
    <xf numFmtId="0" fontId="22" fillId="33" borderId="0" xfId="55" applyFont="1" applyFill="1" applyAlignment="1">
      <alignment horizontal="center"/>
      <protection/>
    </xf>
    <xf numFmtId="170" fontId="22" fillId="33" borderId="0" xfId="59" applyNumberFormat="1" applyFont="1" applyFill="1" applyAlignment="1">
      <alignment/>
    </xf>
    <xf numFmtId="170" fontId="22" fillId="33" borderId="0" xfId="55" applyNumberFormat="1" applyFont="1" applyFill="1">
      <alignment/>
      <protection/>
    </xf>
    <xf numFmtId="4" fontId="22" fillId="33" borderId="0" xfId="55" applyNumberFormat="1" applyFont="1" applyFill="1">
      <alignment/>
      <protection/>
    </xf>
    <xf numFmtId="2" fontId="25" fillId="33" borderId="0" xfId="55" applyNumberFormat="1" applyFont="1" applyFill="1">
      <alignment/>
      <protection/>
    </xf>
    <xf numFmtId="2" fontId="22" fillId="0" borderId="0" xfId="55" applyNumberFormat="1" applyFont="1">
      <alignment/>
      <protection/>
    </xf>
    <xf numFmtId="4" fontId="22" fillId="0" borderId="0" xfId="55" applyNumberFormat="1" applyFont="1">
      <alignment/>
      <protection/>
    </xf>
    <xf numFmtId="3" fontId="27" fillId="33" borderId="0" xfId="0" applyNumberFormat="1" applyFont="1" applyFill="1" applyBorder="1" applyAlignment="1">
      <alignment/>
    </xf>
    <xf numFmtId="0" fontId="28" fillId="33" borderId="0" xfId="55" applyFont="1" applyFill="1">
      <alignment/>
      <protection/>
    </xf>
    <xf numFmtId="0" fontId="28" fillId="0" borderId="0" xfId="55" applyFont="1">
      <alignment/>
      <protection/>
    </xf>
    <xf numFmtId="0" fontId="29" fillId="33" borderId="0" xfId="55" applyFont="1" applyFill="1">
      <alignment/>
      <protection/>
    </xf>
    <xf numFmtId="0" fontId="22" fillId="35" borderId="11" xfId="55" applyFont="1" applyFill="1" applyBorder="1" applyAlignment="1">
      <alignment horizontal="center" vertical="center" wrapText="1"/>
      <protection/>
    </xf>
    <xf numFmtId="0" fontId="22" fillId="35" borderId="12" xfId="55" applyFont="1" applyFill="1" applyBorder="1" applyAlignment="1">
      <alignment horizontal="center" vertical="center" wrapText="1"/>
      <protection/>
    </xf>
    <xf numFmtId="0" fontId="25" fillId="35" borderId="17" xfId="55" applyFont="1" applyFill="1" applyBorder="1" applyAlignment="1">
      <alignment horizontal="center" vertical="center" wrapText="1"/>
      <protection/>
    </xf>
    <xf numFmtId="0" fontId="25" fillId="35" borderId="10" xfId="55" applyFont="1" applyFill="1" applyBorder="1" applyAlignment="1">
      <alignment horizontal="center" vertical="center" wrapText="1"/>
      <protection/>
    </xf>
    <xf numFmtId="0" fontId="25" fillId="35" borderId="18" xfId="55" applyFont="1" applyFill="1" applyBorder="1" applyAlignment="1">
      <alignment horizontal="center" vertical="center" wrapText="1"/>
      <protection/>
    </xf>
    <xf numFmtId="0" fontId="25" fillId="35" borderId="11" xfId="55" applyFont="1" applyFill="1" applyBorder="1" applyAlignment="1">
      <alignment horizontal="center" vertical="center" wrapText="1"/>
      <protection/>
    </xf>
    <xf numFmtId="0" fontId="25" fillId="35" borderId="19" xfId="55" applyFont="1" applyFill="1" applyBorder="1" applyAlignment="1">
      <alignment horizontal="center" vertical="center" wrapText="1"/>
      <protection/>
    </xf>
    <xf numFmtId="0" fontId="22" fillId="33" borderId="0" xfId="55" applyFont="1" applyFill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Finansu_modelis_051208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E15" sqref="E15:E16"/>
    </sheetView>
  </sheetViews>
  <sheetFormatPr defaultColWidth="9.140625" defaultRowHeight="15"/>
  <cols>
    <col min="1" max="1" width="8.00390625" style="6" customWidth="1"/>
    <col min="2" max="2" width="11.8515625" style="6" customWidth="1"/>
    <col min="3" max="3" width="13.8515625" style="6" customWidth="1"/>
    <col min="4" max="4" width="12.421875" style="6" customWidth="1"/>
    <col min="5" max="5" width="14.00390625" style="6" customWidth="1"/>
    <col min="6" max="6" width="11.57421875" style="6" customWidth="1"/>
    <col min="7" max="7" width="11.140625" style="6" customWidth="1"/>
    <col min="8" max="8" width="10.7109375" style="6" bestFit="1" customWidth="1"/>
    <col min="9" max="9" width="8.140625" style="6" customWidth="1"/>
    <col min="10" max="10" width="7.421875" style="6" customWidth="1"/>
    <col min="11" max="11" width="8.57421875" style="6" customWidth="1"/>
    <col min="12" max="12" width="8.421875" style="6" customWidth="1"/>
    <col min="13" max="13" width="9.421875" style="6" customWidth="1"/>
    <col min="14" max="14" width="10.7109375" style="6" customWidth="1"/>
    <col min="15" max="16" width="7.421875" style="6" customWidth="1"/>
    <col min="17" max="16384" width="9.140625" style="6" customWidth="1"/>
  </cols>
  <sheetData>
    <row r="1" spans="1:16" s="39" customFormat="1" ht="15.7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9" customFormat="1" ht="15.75">
      <c r="A2" s="40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ht="12.75" thickTop="1">
      <c r="A4" s="43" t="s">
        <v>3</v>
      </c>
      <c r="B4" s="45" t="s">
        <v>4</v>
      </c>
      <c r="C4" s="45" t="s">
        <v>5</v>
      </c>
      <c r="D4" s="45" t="s">
        <v>6</v>
      </c>
      <c r="E4" s="45" t="s">
        <v>7</v>
      </c>
      <c r="F4" s="45"/>
      <c r="G4" s="45" t="s">
        <v>8</v>
      </c>
      <c r="H4" s="45"/>
      <c r="I4" s="45"/>
      <c r="J4" s="45"/>
      <c r="K4" s="45"/>
      <c r="L4" s="45"/>
      <c r="M4" s="45"/>
      <c r="N4" s="45"/>
      <c r="O4" s="45"/>
      <c r="P4" s="47"/>
      <c r="Q4" s="7"/>
      <c r="R4" s="7"/>
      <c r="S4" s="7"/>
      <c r="T4" s="7"/>
      <c r="U4" s="7"/>
      <c r="V4" s="7"/>
      <c r="W4" s="7"/>
      <c r="X4" s="7"/>
      <c r="Y4" s="7"/>
    </row>
    <row r="5" spans="1:25" ht="12">
      <c r="A5" s="44"/>
      <c r="B5" s="46"/>
      <c r="C5" s="46"/>
      <c r="D5" s="46"/>
      <c r="E5" s="41" t="s">
        <v>8</v>
      </c>
      <c r="F5" s="41" t="s">
        <v>9</v>
      </c>
      <c r="G5" s="41" t="s">
        <v>10</v>
      </c>
      <c r="H5" s="41"/>
      <c r="I5" s="41" t="s">
        <v>11</v>
      </c>
      <c r="J5" s="41"/>
      <c r="K5" s="41"/>
      <c r="L5" s="41"/>
      <c r="M5" s="41"/>
      <c r="N5" s="41"/>
      <c r="O5" s="41"/>
      <c r="P5" s="42"/>
      <c r="Q5" s="7"/>
      <c r="R5" s="7"/>
      <c r="S5" s="7"/>
      <c r="T5" s="7"/>
      <c r="U5" s="7"/>
      <c r="V5" s="7"/>
      <c r="W5" s="7"/>
      <c r="X5" s="7"/>
      <c r="Y5" s="7"/>
    </row>
    <row r="6" spans="1:22" ht="62.25" customHeight="1">
      <c r="A6" s="44"/>
      <c r="B6" s="46"/>
      <c r="C6" s="46"/>
      <c r="D6" s="46"/>
      <c r="E6" s="41"/>
      <c r="F6" s="41"/>
      <c r="G6" s="41"/>
      <c r="H6" s="41"/>
      <c r="I6" s="41" t="s">
        <v>12</v>
      </c>
      <c r="J6" s="41"/>
      <c r="K6" s="41" t="s">
        <v>13</v>
      </c>
      <c r="L6" s="41"/>
      <c r="M6" s="41" t="s">
        <v>14</v>
      </c>
      <c r="N6" s="41"/>
      <c r="O6" s="41" t="s">
        <v>15</v>
      </c>
      <c r="P6" s="42"/>
      <c r="Q6" s="8"/>
      <c r="R6" s="8"/>
      <c r="S6" s="8"/>
      <c r="T6" s="8"/>
      <c r="U6" s="8"/>
      <c r="V6" s="8"/>
    </row>
    <row r="7" spans="1:16" ht="24">
      <c r="A7" s="9"/>
      <c r="B7" s="10" t="s">
        <v>16</v>
      </c>
      <c r="C7" s="10">
        <v>2</v>
      </c>
      <c r="D7" s="10" t="s">
        <v>17</v>
      </c>
      <c r="E7" s="10" t="s">
        <v>18</v>
      </c>
      <c r="F7" s="10">
        <v>5</v>
      </c>
      <c r="G7" s="10">
        <v>6</v>
      </c>
      <c r="H7" s="11" t="s">
        <v>19</v>
      </c>
      <c r="I7" s="10">
        <v>8</v>
      </c>
      <c r="J7" s="11" t="s">
        <v>20</v>
      </c>
      <c r="K7" s="10">
        <v>10</v>
      </c>
      <c r="L7" s="11" t="s">
        <v>21</v>
      </c>
      <c r="M7" s="10">
        <v>12</v>
      </c>
      <c r="N7" s="11" t="s">
        <v>22</v>
      </c>
      <c r="O7" s="10">
        <v>14</v>
      </c>
      <c r="P7" s="12" t="s">
        <v>23</v>
      </c>
    </row>
    <row r="8" spans="1:16" ht="12">
      <c r="A8" s="13">
        <v>2015</v>
      </c>
      <c r="B8" s="14">
        <f>C8+D8</f>
        <v>2332047.7983</v>
      </c>
      <c r="C8" s="15">
        <v>404735.56830000004</v>
      </c>
      <c r="D8" s="15">
        <v>1927312.23</v>
      </c>
      <c r="E8" s="15">
        <f>G8+I8+K8+M8+O8</f>
        <v>1554060</v>
      </c>
      <c r="F8" s="15">
        <f>D8-G8-M8</f>
        <v>373252.23</v>
      </c>
      <c r="G8" s="15">
        <f>ROUND(D8*H8,2)</f>
        <v>1554060</v>
      </c>
      <c r="H8" s="16">
        <v>0.8063353595800096</v>
      </c>
      <c r="I8" s="15"/>
      <c r="J8" s="17"/>
      <c r="K8" s="15"/>
      <c r="L8" s="17"/>
      <c r="M8" s="15"/>
      <c r="N8" s="18"/>
      <c r="O8" s="15"/>
      <c r="P8" s="19"/>
    </row>
    <row r="9" spans="1:16" ht="12">
      <c r="A9" s="13">
        <f>A8+1</f>
        <v>2016</v>
      </c>
      <c r="B9" s="14">
        <f>C9+D9</f>
        <v>0</v>
      </c>
      <c r="C9" s="15">
        <v>0</v>
      </c>
      <c r="D9" s="15">
        <v>0</v>
      </c>
      <c r="E9" s="15">
        <f>G9+I9+K9+M9+O9</f>
        <v>0</v>
      </c>
      <c r="F9" s="15">
        <f>D9-G9-M9</f>
        <v>0</v>
      </c>
      <c r="G9" s="15">
        <f>ROUND(D9*H9,2)</f>
        <v>0</v>
      </c>
      <c r="H9" s="16">
        <v>0.8063353595800096</v>
      </c>
      <c r="I9" s="15"/>
      <c r="J9" s="17"/>
      <c r="K9" s="15"/>
      <c r="L9" s="17"/>
      <c r="M9" s="15"/>
      <c r="N9" s="18"/>
      <c r="O9" s="15"/>
      <c r="P9" s="19"/>
    </row>
    <row r="10" spans="1:16" ht="12.75" thickBot="1">
      <c r="A10" s="20" t="s">
        <v>24</v>
      </c>
      <c r="B10" s="21">
        <f aca="true" t="shared" si="0" ref="B10:G10">SUM(B8:B9)</f>
        <v>2332047.7983</v>
      </c>
      <c r="C10" s="21">
        <f t="shared" si="0"/>
        <v>404735.56830000004</v>
      </c>
      <c r="D10" s="21">
        <f t="shared" si="0"/>
        <v>1927312.23</v>
      </c>
      <c r="E10" s="21">
        <f t="shared" si="0"/>
        <v>1554060</v>
      </c>
      <c r="F10" s="21">
        <f t="shared" si="0"/>
        <v>373252.23</v>
      </c>
      <c r="G10" s="21">
        <f t="shared" si="0"/>
        <v>1554060</v>
      </c>
      <c r="H10" s="22">
        <f>IF(G10=0,"",G10/D10)-0.000000001</f>
        <v>0.8063353585800096</v>
      </c>
      <c r="I10" s="23" t="s">
        <v>25</v>
      </c>
      <c r="J10" s="24" t="s">
        <v>25</v>
      </c>
      <c r="K10" s="23" t="s">
        <v>25</v>
      </c>
      <c r="L10" s="24" t="s">
        <v>25</v>
      </c>
      <c r="M10" s="24" t="s">
        <v>25</v>
      </c>
      <c r="N10" s="24" t="s">
        <v>25</v>
      </c>
      <c r="O10" s="24" t="s">
        <v>25</v>
      </c>
      <c r="P10" s="25" t="s">
        <v>25</v>
      </c>
    </row>
    <row r="11" s="26" customFormat="1" ht="12.75" thickTop="1"/>
    <row r="13" ht="12.75" thickBot="1"/>
    <row r="14" spans="1:25" ht="12.75" thickTop="1">
      <c r="A14" s="43" t="s">
        <v>3</v>
      </c>
      <c r="B14" s="45" t="s">
        <v>4</v>
      </c>
      <c r="C14" s="45" t="s">
        <v>5</v>
      </c>
      <c r="D14" s="45" t="s">
        <v>26</v>
      </c>
      <c r="E14" s="45" t="s">
        <v>7</v>
      </c>
      <c r="F14" s="45"/>
      <c r="G14" s="45" t="s">
        <v>8</v>
      </c>
      <c r="H14" s="45"/>
      <c r="I14" s="45"/>
      <c r="J14" s="45"/>
      <c r="K14" s="45"/>
      <c r="L14" s="45"/>
      <c r="M14" s="45"/>
      <c r="N14" s="45"/>
      <c r="O14" s="45"/>
      <c r="P14" s="47"/>
      <c r="Q14" s="7"/>
      <c r="R14" s="7"/>
      <c r="S14" s="7"/>
      <c r="T14" s="7"/>
      <c r="U14" s="7"/>
      <c r="V14" s="7"/>
      <c r="W14" s="7"/>
      <c r="X14" s="7"/>
      <c r="Y14" s="7"/>
    </row>
    <row r="15" spans="1:25" ht="12">
      <c r="A15" s="44"/>
      <c r="B15" s="46"/>
      <c r="C15" s="46"/>
      <c r="D15" s="46"/>
      <c r="E15" s="41" t="s">
        <v>8</v>
      </c>
      <c r="F15" s="41" t="s">
        <v>9</v>
      </c>
      <c r="G15" s="41" t="s">
        <v>10</v>
      </c>
      <c r="H15" s="41"/>
      <c r="I15" s="41" t="s">
        <v>11</v>
      </c>
      <c r="J15" s="41"/>
      <c r="K15" s="41"/>
      <c r="L15" s="41"/>
      <c r="M15" s="41"/>
      <c r="N15" s="41"/>
      <c r="O15" s="41"/>
      <c r="P15" s="42"/>
      <c r="Q15" s="7"/>
      <c r="R15" s="7"/>
      <c r="S15" s="7"/>
      <c r="T15" s="7"/>
      <c r="U15" s="7"/>
      <c r="V15" s="7"/>
      <c r="W15" s="7"/>
      <c r="X15" s="7"/>
      <c r="Y15" s="7"/>
    </row>
    <row r="16" spans="1:22" ht="41.25" customHeight="1">
      <c r="A16" s="44"/>
      <c r="B16" s="46"/>
      <c r="C16" s="46"/>
      <c r="D16" s="46"/>
      <c r="E16" s="41"/>
      <c r="F16" s="41"/>
      <c r="G16" s="41"/>
      <c r="H16" s="41"/>
      <c r="I16" s="41" t="s">
        <v>12</v>
      </c>
      <c r="J16" s="41"/>
      <c r="K16" s="41" t="s">
        <v>13</v>
      </c>
      <c r="L16" s="41"/>
      <c r="M16" s="41" t="s">
        <v>14</v>
      </c>
      <c r="N16" s="41"/>
      <c r="O16" s="41" t="s">
        <v>15</v>
      </c>
      <c r="P16" s="42"/>
      <c r="Q16" s="8"/>
      <c r="R16" s="8"/>
      <c r="S16" s="8"/>
      <c r="T16" s="8"/>
      <c r="U16" s="8"/>
      <c r="V16" s="8"/>
    </row>
    <row r="17" spans="1:16" ht="24">
      <c r="A17" s="9"/>
      <c r="B17" s="10" t="s">
        <v>16</v>
      </c>
      <c r="C17" s="10">
        <v>2</v>
      </c>
      <c r="D17" s="10" t="s">
        <v>17</v>
      </c>
      <c r="E17" s="10" t="s">
        <v>18</v>
      </c>
      <c r="F17" s="10">
        <v>5</v>
      </c>
      <c r="G17" s="10">
        <v>6</v>
      </c>
      <c r="H17" s="11" t="s">
        <v>19</v>
      </c>
      <c r="I17" s="10">
        <v>8</v>
      </c>
      <c r="J17" s="11" t="s">
        <v>20</v>
      </c>
      <c r="K17" s="10">
        <v>10</v>
      </c>
      <c r="L17" s="11" t="s">
        <v>21</v>
      </c>
      <c r="M17" s="10">
        <v>12</v>
      </c>
      <c r="N17" s="11" t="s">
        <v>22</v>
      </c>
      <c r="O17" s="10">
        <v>14</v>
      </c>
      <c r="P17" s="12" t="s">
        <v>23</v>
      </c>
    </row>
    <row r="18" spans="1:16" ht="12">
      <c r="A18" s="13">
        <v>2015</v>
      </c>
      <c r="B18" s="14">
        <v>2332047.7983</v>
      </c>
      <c r="C18" s="15">
        <f>B18-D18</f>
        <v>489316.88139541564</v>
      </c>
      <c r="D18" s="15">
        <v>1842730.9169045843</v>
      </c>
      <c r="E18" s="15">
        <f>G18+I18+K18+M18+O18</f>
        <v>1554060</v>
      </c>
      <c r="F18" s="15">
        <f>D18-G18-M18</f>
        <v>288670.9169045843</v>
      </c>
      <c r="G18" s="15">
        <f>ROUND(D18*H18,2)</f>
        <v>1554060</v>
      </c>
      <c r="H18" s="16">
        <v>0.8433461368361405</v>
      </c>
      <c r="I18" s="15"/>
      <c r="J18" s="17"/>
      <c r="K18" s="15"/>
      <c r="L18" s="17"/>
      <c r="M18" s="17"/>
      <c r="N18" s="17"/>
      <c r="O18" s="15"/>
      <c r="P18" s="19"/>
    </row>
    <row r="19" spans="1:16" ht="12">
      <c r="A19" s="13">
        <f>A18+1</f>
        <v>2016</v>
      </c>
      <c r="B19" s="14">
        <v>0</v>
      </c>
      <c r="C19" s="15">
        <f>B19-D19</f>
        <v>0</v>
      </c>
      <c r="D19" s="15">
        <v>0</v>
      </c>
      <c r="E19" s="15">
        <f>G19+I19+K19+M19+O19</f>
        <v>0</v>
      </c>
      <c r="F19" s="15">
        <f>D19-G19-M19</f>
        <v>0</v>
      </c>
      <c r="G19" s="15">
        <f>ROUND(D19*H19,2)</f>
        <v>0</v>
      </c>
      <c r="H19" s="16">
        <v>0.8433461368361405</v>
      </c>
      <c r="I19" s="15"/>
      <c r="J19" s="17"/>
      <c r="K19" s="15"/>
      <c r="L19" s="17"/>
      <c r="M19" s="15"/>
      <c r="N19" s="17"/>
      <c r="O19" s="15"/>
      <c r="P19" s="19"/>
    </row>
    <row r="20" spans="1:16" ht="12.75" thickBot="1">
      <c r="A20" s="20" t="s">
        <v>24</v>
      </c>
      <c r="B20" s="21">
        <f aca="true" t="shared" si="1" ref="B20:G20">SUM(B18:B19)</f>
        <v>2332047.7983</v>
      </c>
      <c r="C20" s="21">
        <f t="shared" si="1"/>
        <v>489316.88139541564</v>
      </c>
      <c r="D20" s="21">
        <f t="shared" si="1"/>
        <v>1842730.9169045843</v>
      </c>
      <c r="E20" s="21">
        <f t="shared" si="1"/>
        <v>1554060</v>
      </c>
      <c r="F20" s="21">
        <f t="shared" si="1"/>
        <v>288670.9169045843</v>
      </c>
      <c r="G20" s="21">
        <f t="shared" si="1"/>
        <v>1554060</v>
      </c>
      <c r="H20" s="22">
        <f>IF(G20=0,"",G20/D20)</f>
        <v>0.8433461368361405</v>
      </c>
      <c r="I20" s="23" t="s">
        <v>25</v>
      </c>
      <c r="J20" s="24" t="s">
        <v>25</v>
      </c>
      <c r="K20" s="23" t="s">
        <v>25</v>
      </c>
      <c r="L20" s="24" t="s">
        <v>25</v>
      </c>
      <c r="M20" s="24" t="s">
        <v>25</v>
      </c>
      <c r="N20" s="24" t="s">
        <v>25</v>
      </c>
      <c r="O20" s="24" t="s">
        <v>25</v>
      </c>
      <c r="P20" s="25" t="s">
        <v>25</v>
      </c>
    </row>
    <row r="21" spans="2:16" s="26" customFormat="1" ht="12.75" thickTop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="26" customFormat="1" ht="12"/>
    <row r="23" s="5" customFormat="1" ht="12"/>
    <row r="24" spans="2:9" s="5" customFormat="1" ht="12">
      <c r="B24" s="28" t="s">
        <v>27</v>
      </c>
      <c r="E24" s="29">
        <v>373252.23</v>
      </c>
      <c r="F24" s="30" t="s">
        <v>28</v>
      </c>
      <c r="G24" s="31">
        <v>0.19366464041999049</v>
      </c>
      <c r="H24" s="32" t="s">
        <v>29</v>
      </c>
      <c r="I24" s="32"/>
    </row>
    <row r="25" spans="2:8" s="5" customFormat="1" ht="12">
      <c r="B25" s="33"/>
      <c r="C25" s="5" t="s">
        <v>30</v>
      </c>
      <c r="E25" s="33">
        <f>F20</f>
        <v>288670.9169045843</v>
      </c>
      <c r="F25" s="30" t="s">
        <v>28</v>
      </c>
      <c r="G25" s="32">
        <v>0.1566538631638596</v>
      </c>
      <c r="H25" s="5" t="s">
        <v>31</v>
      </c>
    </row>
    <row r="26" spans="2:5" s="5" customFormat="1" ht="12">
      <c r="B26" s="33"/>
      <c r="C26" s="5" t="s">
        <v>32</v>
      </c>
      <c r="E26" s="33">
        <f>E24-E25</f>
        <v>84581.31309541571</v>
      </c>
    </row>
    <row r="27" s="5" customFormat="1" ht="12"/>
    <row r="28" spans="2:5" s="5" customFormat="1" ht="12">
      <c r="B28" s="34" t="s">
        <v>5</v>
      </c>
      <c r="E28" s="29">
        <f>C20</f>
        <v>489316.88139541564</v>
      </c>
    </row>
    <row r="29" spans="3:5" s="5" customFormat="1" ht="12">
      <c r="C29" s="5" t="s">
        <v>32</v>
      </c>
      <c r="E29" s="33">
        <v>84581.3130954156</v>
      </c>
    </row>
    <row r="30" spans="3:5" s="5" customFormat="1" ht="12">
      <c r="C30" s="5" t="s">
        <v>34</v>
      </c>
      <c r="E30" s="33">
        <v>404735.5683</v>
      </c>
    </row>
  </sheetData>
  <sheetProtection/>
  <mergeCells count="28">
    <mergeCell ref="E15:E16"/>
    <mergeCell ref="F15:F16"/>
    <mergeCell ref="G15:H16"/>
    <mergeCell ref="I15:P15"/>
    <mergeCell ref="I16:J16"/>
    <mergeCell ref="K16:L16"/>
    <mergeCell ref="M16:N16"/>
    <mergeCell ref="O16:P16"/>
    <mergeCell ref="A14:A16"/>
    <mergeCell ref="B14:B16"/>
    <mergeCell ref="C14:C16"/>
    <mergeCell ref="D14:D16"/>
    <mergeCell ref="E14:F14"/>
    <mergeCell ref="I6:J6"/>
    <mergeCell ref="F5:F6"/>
    <mergeCell ref="G5:H6"/>
    <mergeCell ref="I5:P5"/>
    <mergeCell ref="G14:P14"/>
    <mergeCell ref="K6:L6"/>
    <mergeCell ref="M6:N6"/>
    <mergeCell ref="O6:P6"/>
    <mergeCell ref="A4:A6"/>
    <mergeCell ref="B4:B6"/>
    <mergeCell ref="C4:C6"/>
    <mergeCell ref="D4:D6"/>
    <mergeCell ref="E4:F4"/>
    <mergeCell ref="G4:P4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Q4" sqref="A4:IV21"/>
    </sheetView>
  </sheetViews>
  <sheetFormatPr defaultColWidth="9.140625" defaultRowHeight="15"/>
  <cols>
    <col min="1" max="1" width="7.421875" style="6" customWidth="1"/>
    <col min="2" max="2" width="11.8515625" style="6" customWidth="1"/>
    <col min="3" max="3" width="13.8515625" style="6" customWidth="1"/>
    <col min="4" max="4" width="12.421875" style="6" customWidth="1"/>
    <col min="5" max="5" width="14.00390625" style="6" customWidth="1"/>
    <col min="6" max="6" width="9.421875" style="6" customWidth="1"/>
    <col min="7" max="7" width="11.140625" style="6" customWidth="1"/>
    <col min="8" max="8" width="10.7109375" style="6" bestFit="1" customWidth="1"/>
    <col min="9" max="9" width="8.140625" style="6" customWidth="1"/>
    <col min="10" max="10" width="7.421875" style="6" customWidth="1"/>
    <col min="11" max="11" width="8.57421875" style="6" customWidth="1"/>
    <col min="12" max="12" width="8.421875" style="6" customWidth="1"/>
    <col min="13" max="13" width="11.140625" style="6" customWidth="1"/>
    <col min="14" max="14" width="9.28125" style="6" customWidth="1"/>
    <col min="15" max="16" width="8.140625" style="6" customWidth="1"/>
    <col min="17" max="16384" width="9.140625" style="6" customWidth="1"/>
  </cols>
  <sheetData>
    <row r="1" spans="1:16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.7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ht="12.75" thickTop="1">
      <c r="A4" s="43" t="s">
        <v>3</v>
      </c>
      <c r="B4" s="45" t="s">
        <v>4</v>
      </c>
      <c r="C4" s="45" t="s">
        <v>5</v>
      </c>
      <c r="D4" s="45" t="s">
        <v>26</v>
      </c>
      <c r="E4" s="45" t="s">
        <v>7</v>
      </c>
      <c r="F4" s="45"/>
      <c r="G4" s="45" t="s">
        <v>8</v>
      </c>
      <c r="H4" s="45"/>
      <c r="I4" s="45"/>
      <c r="J4" s="45"/>
      <c r="K4" s="45"/>
      <c r="L4" s="45"/>
      <c r="M4" s="45"/>
      <c r="N4" s="45"/>
      <c r="O4" s="45"/>
      <c r="P4" s="47"/>
      <c r="Q4" s="7"/>
      <c r="R4" s="7"/>
      <c r="S4" s="7"/>
      <c r="T4" s="7"/>
      <c r="U4" s="7"/>
      <c r="V4" s="7"/>
      <c r="W4" s="7"/>
      <c r="X4" s="7"/>
      <c r="Y4" s="7"/>
    </row>
    <row r="5" spans="1:25" ht="12">
      <c r="A5" s="44"/>
      <c r="B5" s="46"/>
      <c r="C5" s="46"/>
      <c r="D5" s="46"/>
      <c r="E5" s="41" t="s">
        <v>8</v>
      </c>
      <c r="F5" s="41" t="s">
        <v>9</v>
      </c>
      <c r="G5" s="41" t="s">
        <v>10</v>
      </c>
      <c r="H5" s="41"/>
      <c r="I5" s="41" t="s">
        <v>11</v>
      </c>
      <c r="J5" s="41"/>
      <c r="K5" s="41"/>
      <c r="L5" s="41"/>
      <c r="M5" s="41"/>
      <c r="N5" s="41"/>
      <c r="O5" s="41"/>
      <c r="P5" s="42"/>
      <c r="Q5" s="7"/>
      <c r="R5" s="7"/>
      <c r="S5" s="7"/>
      <c r="T5" s="7"/>
      <c r="U5" s="7"/>
      <c r="V5" s="7"/>
      <c r="W5" s="7"/>
      <c r="X5" s="7"/>
      <c r="Y5" s="7"/>
    </row>
    <row r="6" spans="1:22" ht="12">
      <c r="A6" s="44"/>
      <c r="B6" s="46"/>
      <c r="C6" s="46"/>
      <c r="D6" s="46"/>
      <c r="E6" s="41"/>
      <c r="F6" s="41"/>
      <c r="G6" s="41"/>
      <c r="H6" s="41"/>
      <c r="I6" s="41" t="s">
        <v>12</v>
      </c>
      <c r="J6" s="41"/>
      <c r="K6" s="41" t="s">
        <v>13</v>
      </c>
      <c r="L6" s="41"/>
      <c r="M6" s="41" t="s">
        <v>14</v>
      </c>
      <c r="N6" s="41"/>
      <c r="O6" s="41" t="s">
        <v>15</v>
      </c>
      <c r="P6" s="42"/>
      <c r="Q6" s="8"/>
      <c r="R6" s="8"/>
      <c r="S6" s="8"/>
      <c r="T6" s="8"/>
      <c r="U6" s="8"/>
      <c r="V6" s="8"/>
    </row>
    <row r="7" spans="1:16" ht="24">
      <c r="A7" s="9"/>
      <c r="B7" s="10" t="s">
        <v>16</v>
      </c>
      <c r="C7" s="10">
        <v>2</v>
      </c>
      <c r="D7" s="10" t="s">
        <v>17</v>
      </c>
      <c r="E7" s="10" t="s">
        <v>18</v>
      </c>
      <c r="F7" s="10">
        <v>5</v>
      </c>
      <c r="G7" s="10">
        <v>6</v>
      </c>
      <c r="H7" s="11" t="s">
        <v>19</v>
      </c>
      <c r="I7" s="10">
        <v>8</v>
      </c>
      <c r="J7" s="11" t="s">
        <v>20</v>
      </c>
      <c r="K7" s="10">
        <v>10</v>
      </c>
      <c r="L7" s="11" t="s">
        <v>21</v>
      </c>
      <c r="M7" s="10">
        <v>12</v>
      </c>
      <c r="N7" s="11" t="s">
        <v>22</v>
      </c>
      <c r="O7" s="10">
        <v>14</v>
      </c>
      <c r="P7" s="12" t="s">
        <v>23</v>
      </c>
    </row>
    <row r="8" spans="1:16" ht="12">
      <c r="A8" s="13">
        <v>2015</v>
      </c>
      <c r="B8" s="14">
        <v>2332047.7983</v>
      </c>
      <c r="C8" s="15">
        <f>B8-D8</f>
        <v>489316.88139541564</v>
      </c>
      <c r="D8" s="15">
        <v>1842730.9169045843</v>
      </c>
      <c r="E8" s="15">
        <f>G8+I8+K8+M8+O8</f>
        <v>1554060</v>
      </c>
      <c r="F8" s="15">
        <f>D8-G8-M8</f>
        <v>288670.9169045843</v>
      </c>
      <c r="G8" s="15">
        <f>ROUND(D8*H8,2)</f>
        <v>1554060</v>
      </c>
      <c r="H8" s="16">
        <v>0.8433461368361405</v>
      </c>
      <c r="I8" s="15"/>
      <c r="J8" s="17"/>
      <c r="K8" s="15"/>
      <c r="L8" s="17"/>
      <c r="M8" s="17"/>
      <c r="N8" s="17"/>
      <c r="O8" s="15"/>
      <c r="P8" s="19"/>
    </row>
    <row r="9" spans="1:16" ht="12">
      <c r="A9" s="13">
        <f>A8+1</f>
        <v>2016</v>
      </c>
      <c r="B9" s="14">
        <v>0</v>
      </c>
      <c r="C9" s="15">
        <f>B9-D9</f>
        <v>0</v>
      </c>
      <c r="D9" s="15">
        <v>0</v>
      </c>
      <c r="E9" s="15">
        <f>G9+I9+K9+M9+O9</f>
        <v>0</v>
      </c>
      <c r="F9" s="15">
        <f>D9-G9-M9</f>
        <v>0</v>
      </c>
      <c r="G9" s="15">
        <f>ROUND(D9*H9,2)</f>
        <v>0</v>
      </c>
      <c r="H9" s="16">
        <v>0.8433461368361405</v>
      </c>
      <c r="I9" s="15"/>
      <c r="J9" s="17"/>
      <c r="K9" s="15"/>
      <c r="L9" s="17"/>
      <c r="M9" s="15"/>
      <c r="N9" s="17"/>
      <c r="O9" s="15"/>
      <c r="P9" s="19"/>
    </row>
    <row r="10" spans="1:16" ht="12.75" thickBot="1">
      <c r="A10" s="20" t="s">
        <v>24</v>
      </c>
      <c r="B10" s="21">
        <f aca="true" t="shared" si="0" ref="B10:G10">SUM(B8:B9)</f>
        <v>2332047.7983</v>
      </c>
      <c r="C10" s="21">
        <f t="shared" si="0"/>
        <v>489316.88139541564</v>
      </c>
      <c r="D10" s="21">
        <f t="shared" si="0"/>
        <v>1842730.9169045843</v>
      </c>
      <c r="E10" s="21">
        <f t="shared" si="0"/>
        <v>1554060</v>
      </c>
      <c r="F10" s="21">
        <f t="shared" si="0"/>
        <v>288670.9169045843</v>
      </c>
      <c r="G10" s="21">
        <f t="shared" si="0"/>
        <v>1554060</v>
      </c>
      <c r="H10" s="22">
        <f>IF(G10=0,"",G10/D10)</f>
        <v>0.8433461368361405</v>
      </c>
      <c r="I10" s="23" t="s">
        <v>25</v>
      </c>
      <c r="J10" s="24" t="s">
        <v>25</v>
      </c>
      <c r="K10" s="23" t="s">
        <v>25</v>
      </c>
      <c r="L10" s="24" t="s">
        <v>25</v>
      </c>
      <c r="M10" s="24" t="s">
        <v>25</v>
      </c>
      <c r="N10" s="24" t="s">
        <v>25</v>
      </c>
      <c r="O10" s="24" t="s">
        <v>25</v>
      </c>
      <c r="P10" s="25" t="s">
        <v>25</v>
      </c>
    </row>
    <row r="11" spans="2:16" s="26" customFormat="1" ht="12.75" thickTop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="26" customFormat="1" ht="12"/>
    <row r="13" s="5" customFormat="1" ht="12"/>
    <row r="14" spans="2:9" s="5" customFormat="1" ht="12">
      <c r="B14" s="28" t="s">
        <v>27</v>
      </c>
      <c r="E14" s="29">
        <v>373252.23</v>
      </c>
      <c r="F14" s="30" t="s">
        <v>28</v>
      </c>
      <c r="G14" s="31">
        <v>0.19366464041999049</v>
      </c>
      <c r="H14" s="32" t="s">
        <v>29</v>
      </c>
      <c r="I14" s="32"/>
    </row>
    <row r="15" spans="2:8" s="5" customFormat="1" ht="12">
      <c r="B15" s="33"/>
      <c r="C15" s="5" t="s">
        <v>30</v>
      </c>
      <c r="E15" s="33">
        <f>F10</f>
        <v>288670.9169045843</v>
      </c>
      <c r="F15" s="30" t="s">
        <v>28</v>
      </c>
      <c r="G15" s="32">
        <v>0.1566538631638596</v>
      </c>
      <c r="H15" s="5" t="s">
        <v>31</v>
      </c>
    </row>
    <row r="16" spans="2:5" s="5" customFormat="1" ht="12">
      <c r="B16" s="33"/>
      <c r="C16" s="5" t="s">
        <v>32</v>
      </c>
      <c r="E16" s="33">
        <f>E14-E15</f>
        <v>84581.31309541571</v>
      </c>
    </row>
    <row r="17" s="5" customFormat="1" ht="12"/>
    <row r="18" spans="2:5" s="5" customFormat="1" ht="12">
      <c r="B18" s="34" t="s">
        <v>5</v>
      </c>
      <c r="E18" s="29">
        <f>C10</f>
        <v>489316.88139541564</v>
      </c>
    </row>
    <row r="19" spans="3:5" s="5" customFormat="1" ht="12">
      <c r="C19" s="48" t="s">
        <v>33</v>
      </c>
      <c r="D19" s="48"/>
      <c r="E19" s="33">
        <v>0</v>
      </c>
    </row>
    <row r="20" spans="3:5" s="5" customFormat="1" ht="12">
      <c r="C20" s="5" t="s">
        <v>32</v>
      </c>
      <c r="E20" s="33">
        <v>84581.3130954156</v>
      </c>
    </row>
    <row r="21" spans="3:5" s="5" customFormat="1" ht="12">
      <c r="C21" s="5" t="s">
        <v>34</v>
      </c>
      <c r="E21" s="33">
        <v>404735.5683</v>
      </c>
    </row>
    <row r="22" spans="2:16" ht="12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2:16" ht="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ht="1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7" ht="12">
      <c r="B25" s="36"/>
      <c r="G25" s="35"/>
    </row>
    <row r="26" spans="2:7" ht="12">
      <c r="B26" s="36"/>
      <c r="G26" s="35"/>
    </row>
    <row r="27" spans="2:7" ht="12">
      <c r="B27" s="36"/>
      <c r="G27" s="35"/>
    </row>
    <row r="28" spans="2:7" ht="12">
      <c r="B28" s="36"/>
      <c r="G28" s="35"/>
    </row>
    <row r="29" spans="2:7" ht="12">
      <c r="B29" s="36"/>
      <c r="G29" s="35"/>
    </row>
    <row r="30" spans="2:7" ht="12">
      <c r="B30" s="36"/>
      <c r="G30" s="35"/>
    </row>
    <row r="31" spans="2:7" ht="12">
      <c r="B31" s="36"/>
      <c r="G31" s="35"/>
    </row>
    <row r="32" spans="2:7" ht="12">
      <c r="B32" s="36"/>
      <c r="G32" s="35"/>
    </row>
    <row r="33" spans="2:7" ht="12">
      <c r="B33" s="36"/>
      <c r="G33" s="35"/>
    </row>
    <row r="34" ht="12">
      <c r="B34" s="36"/>
    </row>
  </sheetData>
  <sheetProtection/>
  <mergeCells count="15">
    <mergeCell ref="C19:D19"/>
    <mergeCell ref="A4:A6"/>
    <mergeCell ref="B4:B6"/>
    <mergeCell ref="C4:C6"/>
    <mergeCell ref="D4:D6"/>
    <mergeCell ref="E4:F4"/>
    <mergeCell ref="G4:P4"/>
    <mergeCell ref="E5:E6"/>
    <mergeCell ref="F5:F6"/>
    <mergeCell ref="G5:H6"/>
    <mergeCell ref="I5:P5"/>
    <mergeCell ref="I6:J6"/>
    <mergeCell ref="K6:L6"/>
    <mergeCell ref="M6:N6"/>
    <mergeCell ref="O6:P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Konsorts</dc:creator>
  <cp:keywords/>
  <dc:description/>
  <cp:lastModifiedBy>ievas</cp:lastModifiedBy>
  <cp:lastPrinted>2015-02-11T07:49:04Z</cp:lastPrinted>
  <dcterms:created xsi:type="dcterms:W3CDTF">2015-02-10T09:55:24Z</dcterms:created>
  <dcterms:modified xsi:type="dcterms:W3CDTF">2015-02-11T08:20:12Z</dcterms:modified>
  <cp:category/>
  <cp:version/>
  <cp:contentType/>
  <cp:contentStatus/>
</cp:coreProperties>
</file>